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35" windowWidth="20730" windowHeight="9210" activeTab="1"/>
  </bookViews>
  <sheets>
    <sheet name="Φύλλο1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H31" i="2" l="1"/>
  <c r="H22" i="2"/>
  <c r="F14" i="2" l="1"/>
  <c r="F13" i="2"/>
  <c r="G13" i="2" s="1"/>
  <c r="H30" i="2"/>
  <c r="H29" i="2"/>
  <c r="H24" i="2"/>
  <c r="H23" i="2"/>
  <c r="F12" i="2"/>
  <c r="G12" i="2" l="1"/>
  <c r="F15" i="2"/>
  <c r="H13" i="2"/>
  <c r="G14" i="2"/>
  <c r="H21" i="2"/>
  <c r="H25" i="2"/>
  <c r="H26" i="2"/>
  <c r="H27" i="2"/>
  <c r="H28" i="2"/>
  <c r="H20" i="2"/>
  <c r="F6" i="1"/>
  <c r="G6" i="1" s="1"/>
  <c r="H6" i="1" s="1"/>
  <c r="E4" i="1"/>
  <c r="F4" i="1" s="1"/>
  <c r="G4" i="1" s="1"/>
  <c r="H4" i="1" s="1"/>
  <c r="F5" i="1"/>
  <c r="G5" i="1" s="1"/>
  <c r="H5" i="1" s="1"/>
  <c r="E3" i="1"/>
  <c r="F3" i="1" s="1"/>
  <c r="G3" i="1" s="1"/>
  <c r="H32" i="2" l="1"/>
  <c r="H12" i="2"/>
  <c r="G15" i="2"/>
  <c r="H14" i="2"/>
  <c r="G7" i="1"/>
  <c r="H3" i="1"/>
  <c r="H7" i="1" s="1"/>
  <c r="F7" i="1"/>
  <c r="H15" i="2" l="1"/>
  <c r="H33" i="2"/>
  <c r="H34" i="2" s="1"/>
</calcChain>
</file>

<file path=xl/sharedStrings.xml><?xml version="1.0" encoding="utf-8"?>
<sst xmlns="http://schemas.openxmlformats.org/spreadsheetml/2006/main" count="90" uniqueCount="66">
  <si>
    <t>Α/Α</t>
  </si>
  <si>
    <t>ΚΑΥΣΙΜΟ</t>
  </si>
  <si>
    <t>ΠΟΣΟΤΗΤΑ</t>
  </si>
  <si>
    <t>ΤΙΜΗ</t>
  </si>
  <si>
    <t>ΚΑΘΑΡΟ ΠΟΣΟ</t>
  </si>
  <si>
    <t>ΦΠΑ</t>
  </si>
  <si>
    <t>ΣΥΝΟΛΙΚΗ ΔΑΠΑΝΗ</t>
  </si>
  <si>
    <t xml:space="preserve">Πετρέλαιο κίνησης </t>
  </si>
  <si>
    <t>Βενζίνη αμόλυβδη</t>
  </si>
  <si>
    <t>Πετρέλαιο θέρμανσης</t>
  </si>
  <si>
    <t>Λιπαντικά</t>
  </si>
  <si>
    <t>Σύνολα</t>
  </si>
  <si>
    <t>ΕΙΔΟΣ</t>
  </si>
  <si>
    <t>Α.Τ.</t>
  </si>
  <si>
    <t>Ποσότητα</t>
  </si>
  <si>
    <t>Τιμή</t>
  </si>
  <si>
    <t>Σύνολο</t>
  </si>
  <si>
    <t>lt</t>
  </si>
  <si>
    <t xml:space="preserve">                                                                                      ΓΕΝΙΚΟ ΣΥΝΟΛΟ</t>
  </si>
  <si>
    <t>Μονάδα Μέτρησης</t>
  </si>
  <si>
    <t>Ρευστό λιπαντικό για χρήση σε κυκλοφοριακά υδραυλικά συστήματα ή σε οχήματα με υδροκινητικές μεταδόσεις ισχύος Κατάταξη ISO 46</t>
  </si>
  <si>
    <t>Πυκνόρρευστο λιπαντικό (βαλβολίνη) κατάλληλο για διαφορικά με υποειδή, κωνικά η σπειροειδή γρανάζια καθώς και για τελικές μεταδόσεις  SAE 80W-90</t>
  </si>
  <si>
    <t xml:space="preserve">ΣΥΝΟΛΟ </t>
  </si>
  <si>
    <t>ΚΑΥΣΙΜΑ</t>
  </si>
  <si>
    <t xml:space="preserve">                                                                                                 Φ.Π.Α. 24%</t>
  </si>
  <si>
    <t>Αντιψυκτικό και αντιθερμικό υγρό έτοιμο προς χρήση σε κυκλώματα ψύξης βενζινοκίνητων και πετρελαιοκίνητων οχημάτων G12</t>
  </si>
  <si>
    <t>Λιπαντικά για μειωτήρες βιομηχανίας</t>
  </si>
  <si>
    <t>Αντιπαγωτικά πετρελαίου</t>
  </si>
  <si>
    <t>ΤΙΜΗ ΧΩΡΙΣ ΦΠΑ</t>
  </si>
  <si>
    <t>ΕΛΛΗΝΙΚΗ ΔΗΜΟΚΡΑΤΙΑ</t>
  </si>
  <si>
    <t>ΠΡΟΫΠΟΛΟΓΙΣΜΟΣ ΜΕΛΕΤΗΣ</t>
  </si>
  <si>
    <t>ΣΥΝΤΑΧΘΗΚΕ</t>
  </si>
  <si>
    <t>ΘΕΩΡΗΘΗΚΕ</t>
  </si>
  <si>
    <t>Συνθετικό λιπαντικό 100%  για κινητήρες βενζίνης και πετρελαίου καθώς και για κινητήρες με συστήματα επεξεργασίας καυσαερίων με φίλτρα σωματιδίων SAE 5W-30</t>
  </si>
  <si>
    <t xml:space="preserve">Ρευστό λιπαντικό κινητήρων εσωτερικής καύσεως ημισυνθετικής τεχνολογίας για πετρελαιοκίνητα οχήματα SAE 10W-40 </t>
  </si>
  <si>
    <t xml:space="preserve">Ρευστό λιπαντικό κινητήρων εσωτερικής καύσεως ημισυνθετικής τεχνολογίας για πετρελαιοκίνητα οχήματα SAE 15W-40 </t>
  </si>
  <si>
    <t>Πυκνόρρευστο πλήρως συνθετικό 100% πολλαπλών εφαρμογών λιπαντικό (βαλβολίνη) για γραναζοφόρα συστήματα μετάδοσης ισχύος που λειτουργούν σε βαριές συνθήκες SAE 75W-90</t>
  </si>
  <si>
    <t xml:space="preserve">Υδραυλικό λιπαντικό κατάλληλο για σύγχρονα χειροκίνητα και αυτόματα κιβώτια ταχυτήτων (ΑΤF) και υδραυλικά τιμόνια </t>
  </si>
  <si>
    <t>Συνθετικό λάδι 2T Μίξη βενζίνης</t>
  </si>
  <si>
    <t>Καθαριστικό πετρελαίου &amp; αντιβακτηριακό για μύκητες</t>
  </si>
  <si>
    <t>ΠΡΟΜΗΘΕΙΑ:</t>
  </si>
  <si>
    <t xml:space="preserve"> </t>
  </si>
  <si>
    <t>ΠΕΡΙΦΕΡΕΙΑ ΚΕΝΤΡΙΚΗΣ ΜΑΚΕΔΟΝΙΑΣ</t>
  </si>
  <si>
    <t>ΔΗΜΟΤΙΚΗ ΕΠΙΧΕΙΡΗΣΗ ΥΔΡΕΥΣΗΣ &amp; ΑΠΟΧΕΤΕΥΣΗΣ ΚΙΛΚΙΣ</t>
  </si>
  <si>
    <t>Τηλεφωνικό κέντρο: 2341029330   Τηλεομοιότυπο: 2341029320</t>
  </si>
  <si>
    <t>Διεύθυνση: 1ο χλμ. Κιλκίς – Ξηρόβρυσης, Τ.Κ.61100 Κιλκίς</t>
  </si>
  <si>
    <t>Ηλεκτρονικό Ταχυδρομείο: info@deyak.gr     Ιστοσελίδα: www.deyak.gr</t>
  </si>
  <si>
    <t>Αρ.Μελέτης: Π31/2018</t>
  </si>
  <si>
    <t>ΠΡΟΜΗΘΕΙΑ ΛΙΠΑΝΤΙΚΩΝ &amp; ΥΓΡΩΝ ΚΑΥΣΙΜΩΝ ΚΙΝΗΣΗΣ -ΘΕΡΜΑΝΣΗΣ ΔΕΥΑ ΚΙΛΚΙΣ</t>
  </si>
  <si>
    <t xml:space="preserve">ΧΡΗΜΑΤΟΔΟΤΗΣΗ: </t>
  </si>
  <si>
    <t xml:space="preserve">ΙΔΙΟΙ ΠΟΡΟΙ </t>
  </si>
  <si>
    <t>Κ.Α.Δ.: 64.08.01, 64.00, 62.07.01, 54.00.29</t>
  </si>
  <si>
    <t xml:space="preserve">Η Προϊσταμένη Οικονομικού Τμήματος </t>
  </si>
  <si>
    <t>της ΔΕΥΑ Κιλκίς</t>
  </si>
  <si>
    <t>Κασκαμανίδου Ουρανία</t>
  </si>
  <si>
    <t>Οικονομολόγος</t>
  </si>
  <si>
    <t xml:space="preserve">Ο Δ/ντής  Διοικητικής &amp; Οικονομικής Υπηρεσίας </t>
  </si>
  <si>
    <t>ΜΟΝΑΔΑ ΜΕΤΡΗΣΗΣ</t>
  </si>
  <si>
    <t>Λίτρα</t>
  </si>
  <si>
    <t>ΠΡΟΥΠΟΛΟΓΙΣΜΟΣ:</t>
  </si>
  <si>
    <t>35.005,20 € (πλέον Φ.Π.Α.) ή 43.406,45€ (με Φ.Π.Α. 24%)</t>
  </si>
  <si>
    <t xml:space="preserve">    Κυριαζίδης Μιχαήλ</t>
  </si>
  <si>
    <t xml:space="preserve">   Οικονομολόγος</t>
  </si>
  <si>
    <t>Κιλκίς, 17-10-2018</t>
  </si>
  <si>
    <t>ΟΜΑΔΑ Α' ΚΑΥΣΙΜΑ</t>
  </si>
  <si>
    <t>ΟΜΑΔΑ Β' ΛΙΠΑΝΤΙΚΑ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</si>
</sst>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3" formatCode="_-* #,##0.00\ _€_-;\-* #,##0.00\ _€_-;_-* &quot;-&quot;??\ _€_-;_-@_-"/>
    <numFmt numFmtId="164" formatCode="#,##0.000\ &quot;€&quot;;[Red]\-#,##0.000\ &quot;€&quot;"/>
  </numFmts>
  <fonts count="17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0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0"/>
      <color rgb="FF000000"/>
      <name val="Arial"/>
      <family val="2"/>
      <charset val="161"/>
    </font>
    <font>
      <sz val="10"/>
      <color rgb="FF000000"/>
      <name val="Arial"/>
      <family val="2"/>
      <charset val="161"/>
    </font>
    <font>
      <sz val="11"/>
      <color rgb="FF000000"/>
      <name val="Arial"/>
      <family val="2"/>
      <charset val="161"/>
    </font>
    <font>
      <b/>
      <sz val="14"/>
      <color theme="1"/>
      <name val="Arial"/>
      <family val="2"/>
      <charset val="161"/>
    </font>
    <font>
      <b/>
      <sz val="14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9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sz val="10"/>
      <color theme="1"/>
      <name val="Tahoma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8" fontId="0" fillId="0" borderId="0" xfId="0" applyNumberFormat="1"/>
    <xf numFmtId="8" fontId="3" fillId="0" borderId="3" xfId="0" applyNumberFormat="1" applyFont="1" applyBorder="1" applyAlignment="1">
      <alignment horizontal="right" wrapText="1"/>
    </xf>
    <xf numFmtId="8" fontId="3" fillId="0" borderId="4" xfId="0" applyNumberFormat="1" applyFont="1" applyBorder="1" applyAlignment="1">
      <alignment horizontal="right" wrapText="1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8" fontId="2" fillId="0" borderId="4" xfId="0" applyNumberFormat="1" applyFont="1" applyBorder="1" applyAlignment="1">
      <alignment horizontal="right" wrapText="1"/>
    </xf>
    <xf numFmtId="164" fontId="3" fillId="0" borderId="3" xfId="0" applyNumberFormat="1" applyFont="1" applyBorder="1" applyAlignment="1">
      <alignment horizontal="right" wrapText="1"/>
    </xf>
    <xf numFmtId="43" fontId="3" fillId="0" borderId="3" xfId="1" applyFont="1" applyBorder="1" applyAlignment="1">
      <alignment horizontal="right" wrapText="1"/>
    </xf>
    <xf numFmtId="0" fontId="3" fillId="0" borderId="5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4" fontId="8" fillId="0" borderId="0" xfId="0" applyNumberFormat="1" applyFont="1" applyBorder="1" applyAlignment="1">
      <alignment horizontal="right" wrapText="1"/>
    </xf>
    <xf numFmtId="8" fontId="8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8" fontId="3" fillId="0" borderId="5" xfId="0" applyNumberFormat="1" applyFont="1" applyFill="1" applyBorder="1" applyAlignment="1">
      <alignment horizontal="center" wrapText="1"/>
    </xf>
    <xf numFmtId="0" fontId="6" fillId="0" borderId="0" xfId="0" applyFont="1"/>
    <xf numFmtId="0" fontId="3" fillId="0" borderId="25" xfId="0" applyFont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8" fontId="3" fillId="0" borderId="25" xfId="0" applyNumberFormat="1" applyFont="1" applyFill="1" applyBorder="1" applyAlignment="1">
      <alignment horizontal="center" wrapText="1"/>
    </xf>
    <xf numFmtId="8" fontId="5" fillId="2" borderId="13" xfId="0" applyNumberFormat="1" applyFont="1" applyFill="1" applyBorder="1" applyAlignment="1">
      <alignment horizontal="right" wrapText="1"/>
    </xf>
    <xf numFmtId="8" fontId="5" fillId="2" borderId="29" xfId="0" applyNumberFormat="1" applyFont="1" applyFill="1" applyBorder="1" applyAlignment="1">
      <alignment horizontal="right" wrapText="1"/>
    </xf>
    <xf numFmtId="0" fontId="3" fillId="0" borderId="21" xfId="0" applyFont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8" fontId="3" fillId="0" borderId="21" xfId="0" applyNumberFormat="1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top" wrapText="1"/>
    </xf>
    <xf numFmtId="8" fontId="5" fillId="2" borderId="22" xfId="0" applyNumberFormat="1" applyFont="1" applyFill="1" applyBorder="1" applyAlignment="1">
      <alignment horizontal="right" wrapText="1"/>
    </xf>
    <xf numFmtId="0" fontId="3" fillId="0" borderId="5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vertical="top" wrapText="1"/>
    </xf>
    <xf numFmtId="4" fontId="9" fillId="0" borderId="24" xfId="0" applyNumberFormat="1" applyFont="1" applyFill="1" applyBorder="1" applyAlignment="1">
      <alignment horizontal="right" wrapText="1"/>
    </xf>
    <xf numFmtId="164" fontId="9" fillId="0" borderId="12" xfId="0" applyNumberFormat="1" applyFont="1" applyFill="1" applyBorder="1" applyAlignment="1">
      <alignment horizontal="right" wrapText="1"/>
    </xf>
    <xf numFmtId="8" fontId="9" fillId="0" borderId="21" xfId="0" applyNumberFormat="1" applyFont="1" applyFill="1" applyBorder="1" applyAlignment="1">
      <alignment horizontal="right" wrapText="1"/>
    </xf>
    <xf numFmtId="8" fontId="4" fillId="0" borderId="22" xfId="0" applyNumberFormat="1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wrapText="1"/>
    </xf>
    <xf numFmtId="4" fontId="9" fillId="0" borderId="18" xfId="0" applyNumberFormat="1" applyFont="1" applyFill="1" applyBorder="1" applyAlignment="1">
      <alignment horizontal="right" wrapText="1"/>
    </xf>
    <xf numFmtId="164" fontId="9" fillId="0" borderId="7" xfId="0" applyNumberFormat="1" applyFont="1" applyFill="1" applyBorder="1" applyAlignment="1">
      <alignment horizontal="right" wrapText="1"/>
    </xf>
    <xf numFmtId="8" fontId="9" fillId="0" borderId="5" xfId="0" applyNumberFormat="1" applyFont="1" applyFill="1" applyBorder="1" applyAlignment="1">
      <alignment horizontal="right" wrapText="1"/>
    </xf>
    <xf numFmtId="8" fontId="4" fillId="0" borderId="13" xfId="0" applyNumberFormat="1" applyFont="1" applyFill="1" applyBorder="1" applyAlignment="1">
      <alignment horizontal="right" vertical="center" wrapText="1"/>
    </xf>
    <xf numFmtId="8" fontId="5" fillId="0" borderId="15" xfId="0" applyNumberFormat="1" applyFont="1" applyFill="1" applyBorder="1" applyAlignment="1">
      <alignment horizontal="right" vertical="center" wrapText="1"/>
    </xf>
    <xf numFmtId="8" fontId="6" fillId="0" borderId="16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/>
    <xf numFmtId="0" fontId="6" fillId="0" borderId="0" xfId="0" applyFont="1" applyBorder="1" applyAlignment="1"/>
    <xf numFmtId="0" fontId="12" fillId="0" borderId="0" xfId="0" applyFont="1" applyAlignment="1"/>
    <xf numFmtId="0" fontId="13" fillId="0" borderId="0" xfId="0" applyFont="1" applyAlignment="1"/>
    <xf numFmtId="0" fontId="13" fillId="0" borderId="0" xfId="0" applyFont="1" applyAlignment="1">
      <alignment horizontal="left"/>
    </xf>
    <xf numFmtId="0" fontId="13" fillId="0" borderId="0" xfId="0" applyFont="1"/>
    <xf numFmtId="0" fontId="12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8" fontId="5" fillId="0" borderId="0" xfId="0" applyNumberFormat="1" applyFont="1" applyFill="1" applyBorder="1" applyAlignment="1">
      <alignment horizontal="right" wrapText="1"/>
    </xf>
    <xf numFmtId="0" fontId="2" fillId="2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center" wrapText="1"/>
    </xf>
    <xf numFmtId="8" fontId="5" fillId="0" borderId="0" xfId="0" applyNumberFormat="1" applyFont="1" applyFill="1" applyBorder="1" applyAlignment="1">
      <alignment horizontal="right" vertical="center" wrapText="1"/>
    </xf>
    <xf numFmtId="8" fontId="6" fillId="0" borderId="0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5" fillId="2" borderId="19" xfId="0" applyFont="1" applyFill="1" applyBorder="1" applyAlignment="1">
      <alignment horizontal="right" vertical="center" wrapText="1"/>
    </xf>
    <xf numFmtId="0" fontId="5" fillId="2" borderId="35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5" fillId="2" borderId="17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26" xfId="0" applyFont="1" applyFill="1" applyBorder="1" applyAlignment="1">
      <alignment horizontal="right" vertical="center" wrapText="1"/>
    </xf>
    <xf numFmtId="0" fontId="5" fillId="2" borderId="27" xfId="0" applyFont="1" applyFill="1" applyBorder="1" applyAlignment="1">
      <alignment horizontal="right" vertical="center" wrapText="1"/>
    </xf>
    <xf numFmtId="0" fontId="5" fillId="2" borderId="28" xfId="0" applyFont="1" applyFill="1" applyBorder="1" applyAlignment="1">
      <alignment horizontal="right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12" fillId="0" borderId="0" xfId="0" applyFont="1" applyBorder="1" applyAlignment="1">
      <alignment horizontal="center" vertical="top" wrapText="1"/>
    </xf>
    <xf numFmtId="8" fontId="3" fillId="0" borderId="0" xfId="0" applyNumberFormat="1" applyFont="1" applyFill="1" applyBorder="1" applyAlignment="1">
      <alignment horizontal="center" vertical="center" wrapText="1"/>
    </xf>
    <xf numFmtId="8" fontId="5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view="pageLayout" workbookViewId="0">
      <selection activeCell="D23" sqref="D23"/>
    </sheetView>
  </sheetViews>
  <sheetFormatPr defaultRowHeight="15" x14ac:dyDescent="0.25"/>
  <cols>
    <col min="3" max="3" width="15.7109375" customWidth="1"/>
    <col min="4" max="4" width="11.28515625" bestFit="1" customWidth="1"/>
    <col min="6" max="8" width="10.7109375" bestFit="1" customWidth="1"/>
  </cols>
  <sheetData>
    <row r="1" spans="2:8" ht="15.75" thickBot="1" x14ac:dyDescent="0.3"/>
    <row r="2" spans="2:8" ht="26.25" thickBot="1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2" t="s">
        <v>6</v>
      </c>
    </row>
    <row r="3" spans="2:8" ht="26.25" thickBot="1" x14ac:dyDescent="0.3">
      <c r="B3" s="3">
        <v>1</v>
      </c>
      <c r="C3" s="4" t="s">
        <v>7</v>
      </c>
      <c r="D3" s="12">
        <v>32400</v>
      </c>
      <c r="E3" s="11">
        <f>1.348/1.23</f>
        <v>1.0959349593495935</v>
      </c>
      <c r="F3" s="6">
        <f>E3*D3</f>
        <v>35508.292682926833</v>
      </c>
      <c r="G3" s="6">
        <f>F3*0.23</f>
        <v>8166.9073170731717</v>
      </c>
      <c r="H3" s="7">
        <f>G3+F3</f>
        <v>43675.200000000004</v>
      </c>
    </row>
    <row r="4" spans="2:8" ht="15.75" thickBot="1" x14ac:dyDescent="0.3">
      <c r="B4" s="3">
        <v>2</v>
      </c>
      <c r="C4" s="4" t="s">
        <v>8</v>
      </c>
      <c r="D4" s="12">
        <v>4000</v>
      </c>
      <c r="E4" s="11">
        <f>1.671/1.23</f>
        <v>1.3585365853658538</v>
      </c>
      <c r="F4" s="6">
        <f>E4*D4</f>
        <v>5434.1463414634154</v>
      </c>
      <c r="G4" s="6">
        <f>F4*0.23</f>
        <v>1249.8536585365855</v>
      </c>
      <c r="H4" s="7">
        <f>G4+F4</f>
        <v>6684.0000000000009</v>
      </c>
    </row>
    <row r="5" spans="2:8" ht="27" thickBot="1" x14ac:dyDescent="0.3">
      <c r="B5" s="3">
        <v>3</v>
      </c>
      <c r="C5" s="8" t="s">
        <v>9</v>
      </c>
      <c r="D5" s="12">
        <v>11000</v>
      </c>
      <c r="E5" s="11">
        <v>1.0900000000000001</v>
      </c>
      <c r="F5" s="6">
        <f>E5*D5</f>
        <v>11990</v>
      </c>
      <c r="G5" s="6">
        <f>F5*0.23</f>
        <v>2757.7000000000003</v>
      </c>
      <c r="H5" s="7">
        <f>G5+F5</f>
        <v>14747.7</v>
      </c>
    </row>
    <row r="6" spans="2:8" ht="15.75" thickBot="1" x14ac:dyDescent="0.3">
      <c r="B6" s="3">
        <v>4</v>
      </c>
      <c r="C6" s="8" t="s">
        <v>10</v>
      </c>
      <c r="D6" s="9"/>
      <c r="E6" s="9"/>
      <c r="F6" s="6">
        <f>6438+621.56</f>
        <v>7059.5599999999995</v>
      </c>
      <c r="G6" s="6">
        <f>F6*0.23</f>
        <v>1623.6987999999999</v>
      </c>
      <c r="H6" s="7">
        <f>G6+F6</f>
        <v>8683.2587999999996</v>
      </c>
    </row>
    <row r="7" spans="2:8" ht="15.75" thickBot="1" x14ac:dyDescent="0.3">
      <c r="B7" s="3"/>
      <c r="C7" s="8"/>
      <c r="D7" s="9"/>
      <c r="E7" s="9" t="s">
        <v>11</v>
      </c>
      <c r="F7" s="10">
        <f>SUM(F3:F6)</f>
        <v>59991.999024390243</v>
      </c>
      <c r="G7" s="10">
        <f>SUM(G3:G6)</f>
        <v>13798.159775609758</v>
      </c>
      <c r="H7" s="10">
        <f>SUM(H3:H6)</f>
        <v>73790.158800000005</v>
      </c>
    </row>
    <row r="11" spans="2:8" x14ac:dyDescent="0.25">
      <c r="F11" s="5"/>
    </row>
  </sheetData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zoomScale="118" zoomScaleNormal="118" workbookViewId="0">
      <selection activeCell="K10" sqref="K10"/>
    </sheetView>
  </sheetViews>
  <sheetFormatPr defaultRowHeight="15" x14ac:dyDescent="0.25"/>
  <cols>
    <col min="1" max="1" width="7.28515625" customWidth="1"/>
    <col min="2" max="2" width="28" customWidth="1"/>
    <col min="3" max="4" width="11.85546875" customWidth="1"/>
    <col min="5" max="5" width="18" customWidth="1"/>
    <col min="6" max="6" width="12.140625" hidden="1" customWidth="1"/>
    <col min="7" max="7" width="12.28515625" customWidth="1"/>
    <col min="8" max="8" width="13" customWidth="1"/>
    <col min="10" max="10" width="5.140625" customWidth="1"/>
    <col min="11" max="11" width="14.140625" customWidth="1"/>
    <col min="12" max="12" width="11" customWidth="1"/>
    <col min="14" max="14" width="12" customWidth="1"/>
    <col min="15" max="15" width="8.140625" customWidth="1"/>
  </cols>
  <sheetData>
    <row r="1" spans="1:9" ht="15" customHeight="1" x14ac:dyDescent="0.25">
      <c r="A1" s="60" t="s">
        <v>29</v>
      </c>
      <c r="B1" s="60"/>
      <c r="C1" s="60"/>
      <c r="D1" s="60" t="s">
        <v>41</v>
      </c>
      <c r="E1" s="64" t="s">
        <v>40</v>
      </c>
      <c r="F1" s="103" t="s">
        <v>48</v>
      </c>
      <c r="G1" s="103"/>
      <c r="H1" s="103"/>
    </row>
    <row r="2" spans="1:9" x14ac:dyDescent="0.25">
      <c r="A2" s="60" t="s">
        <v>42</v>
      </c>
      <c r="B2" s="60"/>
      <c r="C2" s="60"/>
      <c r="D2" s="60"/>
      <c r="E2" s="57"/>
      <c r="F2" s="103"/>
      <c r="G2" s="103"/>
      <c r="H2" s="103"/>
    </row>
    <row r="3" spans="1:9" ht="12.75" customHeight="1" x14ac:dyDescent="0.25">
      <c r="A3" s="60" t="s">
        <v>43</v>
      </c>
      <c r="B3" s="60"/>
      <c r="C3" s="60"/>
      <c r="D3" s="60"/>
      <c r="E3" s="57"/>
      <c r="F3" s="103"/>
      <c r="G3" s="103"/>
      <c r="H3" s="103"/>
    </row>
    <row r="4" spans="1:9" ht="24" customHeight="1" x14ac:dyDescent="0.25">
      <c r="A4" s="60" t="s">
        <v>45</v>
      </c>
      <c r="B4" s="60"/>
      <c r="C4" s="60"/>
      <c r="D4" s="60"/>
      <c r="E4" s="106" t="s">
        <v>59</v>
      </c>
      <c r="F4" s="106"/>
      <c r="G4" s="107" t="s">
        <v>60</v>
      </c>
      <c r="H4" s="107"/>
    </row>
    <row r="5" spans="1:9" x14ac:dyDescent="0.25">
      <c r="A5" s="61" t="s">
        <v>44</v>
      </c>
      <c r="B5" s="61"/>
      <c r="C5" s="61"/>
      <c r="D5" s="61"/>
      <c r="E5" s="106" t="s">
        <v>49</v>
      </c>
      <c r="F5" s="106"/>
      <c r="G5" s="108" t="s">
        <v>50</v>
      </c>
      <c r="H5" s="108"/>
      <c r="I5" s="63"/>
    </row>
    <row r="6" spans="1:9" x14ac:dyDescent="0.25">
      <c r="A6" s="62" t="s">
        <v>46</v>
      </c>
      <c r="B6" s="62"/>
      <c r="C6" s="62"/>
      <c r="D6" s="63"/>
      <c r="E6" s="78" t="s">
        <v>51</v>
      </c>
      <c r="F6" s="78"/>
      <c r="G6" s="78"/>
      <c r="H6" s="78"/>
    </row>
    <row r="7" spans="1:9" x14ac:dyDescent="0.25">
      <c r="A7" s="62" t="s">
        <v>47</v>
      </c>
      <c r="B7" s="62"/>
      <c r="C7" s="62"/>
      <c r="D7" s="63"/>
      <c r="E7" s="59"/>
      <c r="F7" s="59"/>
      <c r="G7" s="59"/>
      <c r="H7" s="59"/>
    </row>
    <row r="8" spans="1:9" ht="15.75" thickBot="1" x14ac:dyDescent="0.3">
      <c r="A8" s="38"/>
      <c r="B8" s="38"/>
      <c r="C8" s="38"/>
      <c r="E8" s="59"/>
      <c r="F8" s="59"/>
      <c r="G8" s="59"/>
      <c r="H8" s="59"/>
    </row>
    <row r="9" spans="1:9" ht="24.75" customHeight="1" thickBot="1" x14ac:dyDescent="0.3">
      <c r="A9" s="79" t="s">
        <v>30</v>
      </c>
      <c r="B9" s="80"/>
      <c r="C9" s="80"/>
      <c r="D9" s="80"/>
      <c r="E9" s="80"/>
      <c r="F9" s="80"/>
      <c r="G9" s="80"/>
      <c r="H9" s="81"/>
    </row>
    <row r="10" spans="1:9" ht="18.75" customHeight="1" thickBot="1" x14ac:dyDescent="0.3">
      <c r="A10" s="82" t="s">
        <v>64</v>
      </c>
      <c r="B10" s="83"/>
      <c r="C10" s="83"/>
      <c r="D10" s="83"/>
      <c r="E10" s="83"/>
      <c r="F10" s="83"/>
      <c r="G10" s="83"/>
      <c r="H10" s="84"/>
    </row>
    <row r="11" spans="1:9" ht="30.75" thickBot="1" x14ac:dyDescent="0.3">
      <c r="A11" s="39" t="s">
        <v>0</v>
      </c>
      <c r="B11" s="40" t="s">
        <v>23</v>
      </c>
      <c r="C11" s="40" t="s">
        <v>57</v>
      </c>
      <c r="D11" s="70" t="s">
        <v>2</v>
      </c>
      <c r="E11" s="41" t="s">
        <v>28</v>
      </c>
      <c r="F11" s="41" t="s">
        <v>4</v>
      </c>
      <c r="G11" s="41" t="s">
        <v>5</v>
      </c>
      <c r="H11" s="42" t="s">
        <v>6</v>
      </c>
    </row>
    <row r="12" spans="1:9" ht="15.75" customHeight="1" x14ac:dyDescent="0.25">
      <c r="A12" s="43">
        <v>1</v>
      </c>
      <c r="B12" s="44" t="s">
        <v>7</v>
      </c>
      <c r="C12" s="71" t="s">
        <v>58</v>
      </c>
      <c r="D12" s="45">
        <v>12945.33</v>
      </c>
      <c r="E12" s="46">
        <v>1.1890000000000001</v>
      </c>
      <c r="F12" s="47">
        <f>D12*E12</f>
        <v>15391.997370000001</v>
      </c>
      <c r="G12" s="47">
        <f>F12*0.24</f>
        <v>3694.0793687999999</v>
      </c>
      <c r="H12" s="48">
        <f>F12+G12</f>
        <v>19086.076738800002</v>
      </c>
    </row>
    <row r="13" spans="1:9" x14ac:dyDescent="0.25">
      <c r="A13" s="49">
        <v>3</v>
      </c>
      <c r="B13" s="50" t="s">
        <v>8</v>
      </c>
      <c r="C13" s="71" t="s">
        <v>58</v>
      </c>
      <c r="D13" s="51">
        <v>546.59</v>
      </c>
      <c r="E13" s="52">
        <v>1.3480000000000001</v>
      </c>
      <c r="F13" s="53">
        <f>D13*E13</f>
        <v>736.8033200000001</v>
      </c>
      <c r="G13" s="53">
        <f>F13*0.24</f>
        <v>176.83279680000001</v>
      </c>
      <c r="H13" s="54">
        <f>F13+G13</f>
        <v>913.63611680000008</v>
      </c>
    </row>
    <row r="14" spans="1:9" ht="20.25" customHeight="1" thickBot="1" x14ac:dyDescent="0.3">
      <c r="A14" s="49">
        <v>2</v>
      </c>
      <c r="B14" s="50" t="s">
        <v>9</v>
      </c>
      <c r="C14" s="71" t="s">
        <v>58</v>
      </c>
      <c r="D14" s="51">
        <v>13589.37</v>
      </c>
      <c r="E14" s="52">
        <v>0.92200000000000004</v>
      </c>
      <c r="F14" s="53">
        <f>D14*E14</f>
        <v>12529.399140000001</v>
      </c>
      <c r="G14" s="53">
        <f t="shared" ref="G14" si="0">F14*0.24</f>
        <v>3007.0557936</v>
      </c>
      <c r="H14" s="54">
        <f t="shared" ref="H14" si="1">F14+G14</f>
        <v>15536.454933600002</v>
      </c>
    </row>
    <row r="15" spans="1:9" ht="21" customHeight="1" thickBot="1" x14ac:dyDescent="0.3">
      <c r="A15" s="85" t="s">
        <v>22</v>
      </c>
      <c r="B15" s="86"/>
      <c r="C15" s="86"/>
      <c r="D15" s="86"/>
      <c r="E15" s="86"/>
      <c r="F15" s="55">
        <f>SUM(F12:F14)</f>
        <v>28658.199830000005</v>
      </c>
      <c r="G15" s="55">
        <f>SUM(G12:G14)</f>
        <v>6877.9679591999993</v>
      </c>
      <c r="H15" s="56">
        <f>SUM(H12:H14)</f>
        <v>35536.167789200001</v>
      </c>
    </row>
    <row r="16" spans="1:9" ht="15.75" thickBot="1" x14ac:dyDescent="0.3"/>
    <row r="17" spans="1:12" ht="26.25" customHeight="1" thickBot="1" x14ac:dyDescent="0.3">
      <c r="A17" s="96" t="s">
        <v>65</v>
      </c>
      <c r="B17" s="96"/>
      <c r="C17" s="96"/>
      <c r="D17" s="96"/>
      <c r="E17" s="96"/>
      <c r="F17" s="96"/>
      <c r="G17" s="96"/>
      <c r="H17" s="96"/>
    </row>
    <row r="18" spans="1:12" ht="51" hidden="1" customHeight="1" thickBot="1" x14ac:dyDescent="0.3">
      <c r="A18" s="97"/>
      <c r="B18" s="97"/>
      <c r="C18" s="97"/>
      <c r="D18" s="97"/>
      <c r="E18" s="97"/>
      <c r="F18" s="97"/>
      <c r="G18" s="97"/>
      <c r="H18" s="97"/>
    </row>
    <row r="19" spans="1:12" ht="24.75" customHeight="1" thickBot="1" x14ac:dyDescent="0.3">
      <c r="A19" s="30" t="s">
        <v>0</v>
      </c>
      <c r="B19" s="100" t="s">
        <v>12</v>
      </c>
      <c r="C19" s="101"/>
      <c r="D19" s="69" t="s">
        <v>13</v>
      </c>
      <c r="E19" s="34" t="s">
        <v>19</v>
      </c>
      <c r="F19" s="34" t="s">
        <v>14</v>
      </c>
      <c r="G19" s="34" t="s">
        <v>15</v>
      </c>
      <c r="H19" s="31" t="s">
        <v>16</v>
      </c>
    </row>
    <row r="20" spans="1:12" ht="51" customHeight="1" x14ac:dyDescent="0.25">
      <c r="A20" s="32">
        <v>1</v>
      </c>
      <c r="B20" s="77" t="s">
        <v>33</v>
      </c>
      <c r="C20" s="77"/>
      <c r="D20" s="13">
        <v>1</v>
      </c>
      <c r="E20" s="27" t="s">
        <v>17</v>
      </c>
      <c r="F20" s="28">
        <v>160</v>
      </c>
      <c r="G20" s="29">
        <v>7</v>
      </c>
      <c r="H20" s="29">
        <f>G20*F20</f>
        <v>1120</v>
      </c>
    </row>
    <row r="21" spans="1:12" ht="38.25" customHeight="1" x14ac:dyDescent="0.25">
      <c r="A21" s="33">
        <v>2</v>
      </c>
      <c r="B21" s="102" t="s">
        <v>34</v>
      </c>
      <c r="C21" s="102"/>
      <c r="D21" s="13">
        <v>2</v>
      </c>
      <c r="E21" s="13" t="s">
        <v>17</v>
      </c>
      <c r="F21" s="19">
        <v>205</v>
      </c>
      <c r="G21" s="20">
        <v>5.2</v>
      </c>
      <c r="H21" s="20">
        <f t="shared" ref="H21:H31" si="2">G21*F21</f>
        <v>1066</v>
      </c>
    </row>
    <row r="22" spans="1:12" x14ac:dyDescent="0.25">
      <c r="A22" s="33">
        <v>3</v>
      </c>
      <c r="B22" s="102" t="s">
        <v>35</v>
      </c>
      <c r="C22" s="102"/>
      <c r="D22" s="13">
        <v>3</v>
      </c>
      <c r="E22" s="13" t="s">
        <v>17</v>
      </c>
      <c r="F22" s="19">
        <v>205</v>
      </c>
      <c r="G22" s="20">
        <v>3</v>
      </c>
      <c r="H22" s="20">
        <f t="shared" si="2"/>
        <v>615</v>
      </c>
    </row>
    <row r="23" spans="1:12" x14ac:dyDescent="0.25">
      <c r="A23" s="33">
        <v>4</v>
      </c>
      <c r="B23" s="102" t="s">
        <v>36</v>
      </c>
      <c r="C23" s="102"/>
      <c r="D23" s="13">
        <v>4</v>
      </c>
      <c r="E23" s="13" t="s">
        <v>17</v>
      </c>
      <c r="F23" s="19">
        <v>120</v>
      </c>
      <c r="G23" s="20">
        <v>9</v>
      </c>
      <c r="H23" s="20">
        <f>F23*G23</f>
        <v>1080</v>
      </c>
    </row>
    <row r="24" spans="1:12" x14ac:dyDescent="0.25">
      <c r="A24" s="33">
        <v>5</v>
      </c>
      <c r="B24" s="77" t="s">
        <v>21</v>
      </c>
      <c r="C24" s="77"/>
      <c r="D24" s="13">
        <v>5</v>
      </c>
      <c r="E24" s="13" t="s">
        <v>17</v>
      </c>
      <c r="F24" s="19">
        <v>100</v>
      </c>
      <c r="G24" s="20">
        <v>2.8</v>
      </c>
      <c r="H24" s="20">
        <f>F24*G24</f>
        <v>280</v>
      </c>
      <c r="K24" s="5"/>
    </row>
    <row r="25" spans="1:12" ht="25.5" customHeight="1" x14ac:dyDescent="0.25">
      <c r="A25" s="33">
        <v>6</v>
      </c>
      <c r="B25" s="77" t="s">
        <v>37</v>
      </c>
      <c r="C25" s="77"/>
      <c r="D25" s="13">
        <v>6</v>
      </c>
      <c r="E25" s="13" t="s">
        <v>17</v>
      </c>
      <c r="F25" s="19">
        <v>100</v>
      </c>
      <c r="G25" s="20">
        <v>3.9</v>
      </c>
      <c r="H25" s="20">
        <f t="shared" si="2"/>
        <v>390</v>
      </c>
      <c r="K25" s="5"/>
      <c r="L25" s="5"/>
    </row>
    <row r="26" spans="1:12" x14ac:dyDescent="0.25">
      <c r="A26" s="33">
        <v>7</v>
      </c>
      <c r="B26" s="77" t="s">
        <v>20</v>
      </c>
      <c r="C26" s="77"/>
      <c r="D26" s="13">
        <v>7</v>
      </c>
      <c r="E26" s="13" t="s">
        <v>17</v>
      </c>
      <c r="F26" s="19">
        <v>410</v>
      </c>
      <c r="G26" s="20">
        <v>2</v>
      </c>
      <c r="H26" s="20">
        <f t="shared" si="2"/>
        <v>820</v>
      </c>
      <c r="L26" s="5"/>
    </row>
    <row r="27" spans="1:12" x14ac:dyDescent="0.25">
      <c r="A27" s="33">
        <v>8</v>
      </c>
      <c r="B27" s="77" t="s">
        <v>25</v>
      </c>
      <c r="C27" s="77"/>
      <c r="D27" s="13">
        <v>8</v>
      </c>
      <c r="E27" s="13" t="s">
        <v>17</v>
      </c>
      <c r="F27" s="19">
        <v>120</v>
      </c>
      <c r="G27" s="20">
        <v>1.85</v>
      </c>
      <c r="H27" s="20">
        <f t="shared" si="2"/>
        <v>222</v>
      </c>
      <c r="L27" s="5"/>
    </row>
    <row r="28" spans="1:12" x14ac:dyDescent="0.25">
      <c r="A28" s="33">
        <v>9</v>
      </c>
      <c r="B28" s="77" t="s">
        <v>26</v>
      </c>
      <c r="C28" s="77"/>
      <c r="D28" s="13">
        <v>9</v>
      </c>
      <c r="E28" s="13" t="s">
        <v>17</v>
      </c>
      <c r="F28" s="19">
        <v>60</v>
      </c>
      <c r="G28" s="20">
        <v>4</v>
      </c>
      <c r="H28" s="20">
        <f t="shared" si="2"/>
        <v>240</v>
      </c>
    </row>
    <row r="29" spans="1:12" x14ac:dyDescent="0.25">
      <c r="A29" s="33">
        <v>10</v>
      </c>
      <c r="B29" s="77" t="s">
        <v>38</v>
      </c>
      <c r="C29" s="77"/>
      <c r="D29" s="13">
        <v>10</v>
      </c>
      <c r="E29" s="13" t="s">
        <v>17</v>
      </c>
      <c r="F29" s="19">
        <v>20</v>
      </c>
      <c r="G29" s="20">
        <v>2.7</v>
      </c>
      <c r="H29" s="20">
        <f t="shared" si="2"/>
        <v>54</v>
      </c>
    </row>
    <row r="30" spans="1:12" x14ac:dyDescent="0.25">
      <c r="A30" s="35">
        <v>11</v>
      </c>
      <c r="B30" s="77" t="s">
        <v>27</v>
      </c>
      <c r="C30" s="77"/>
      <c r="D30" s="13">
        <v>11</v>
      </c>
      <c r="E30" s="22" t="s">
        <v>17</v>
      </c>
      <c r="F30" s="23">
        <v>20</v>
      </c>
      <c r="G30" s="24">
        <v>5</v>
      </c>
      <c r="H30" s="24">
        <f t="shared" si="2"/>
        <v>100</v>
      </c>
    </row>
    <row r="31" spans="1:12" x14ac:dyDescent="0.25">
      <c r="A31" s="37">
        <v>12</v>
      </c>
      <c r="B31" s="98" t="s">
        <v>39</v>
      </c>
      <c r="C31" s="99"/>
      <c r="D31" s="13">
        <v>12</v>
      </c>
      <c r="E31" s="13" t="s">
        <v>17</v>
      </c>
      <c r="F31" s="19">
        <v>40</v>
      </c>
      <c r="G31" s="20">
        <v>9</v>
      </c>
      <c r="H31" s="20">
        <f t="shared" si="2"/>
        <v>360</v>
      </c>
    </row>
    <row r="32" spans="1:12" x14ac:dyDescent="0.25">
      <c r="A32" s="87" t="s">
        <v>22</v>
      </c>
      <c r="B32" s="88"/>
      <c r="C32" s="88"/>
      <c r="D32" s="88"/>
      <c r="E32" s="88"/>
      <c r="F32" s="88"/>
      <c r="G32" s="89"/>
      <c r="H32" s="36">
        <f>SUM(H20:H31)</f>
        <v>6347</v>
      </c>
    </row>
    <row r="33" spans="1:8" x14ac:dyDescent="0.25">
      <c r="A33" s="90" t="s">
        <v>24</v>
      </c>
      <c r="B33" s="91"/>
      <c r="C33" s="91"/>
      <c r="D33" s="91"/>
      <c r="E33" s="91"/>
      <c r="F33" s="91"/>
      <c r="G33" s="92"/>
      <c r="H33" s="25">
        <f>H32*0.24</f>
        <v>1523.28</v>
      </c>
    </row>
    <row r="34" spans="1:8" ht="15.75" thickBot="1" x14ac:dyDescent="0.3">
      <c r="A34" s="93" t="s">
        <v>18</v>
      </c>
      <c r="B34" s="94"/>
      <c r="C34" s="94"/>
      <c r="D34" s="94"/>
      <c r="E34" s="94"/>
      <c r="F34" s="94"/>
      <c r="G34" s="95"/>
      <c r="H34" s="26">
        <f>H32+H33</f>
        <v>7870.28</v>
      </c>
    </row>
    <row r="35" spans="1:8" x14ac:dyDescent="0.25">
      <c r="A35" s="67"/>
      <c r="B35" s="67"/>
      <c r="C35" s="67"/>
      <c r="D35" s="67"/>
      <c r="E35" s="67"/>
      <c r="F35" s="67"/>
      <c r="G35" s="67"/>
      <c r="H35" s="68"/>
    </row>
    <row r="36" spans="1:8" s="21" customFormat="1" ht="25.5" customHeight="1" x14ac:dyDescent="0.25">
      <c r="A36" s="67"/>
      <c r="B36" s="72"/>
      <c r="C36" s="72"/>
      <c r="D36" s="72"/>
      <c r="E36" s="72"/>
      <c r="F36" s="73"/>
      <c r="G36" s="73"/>
      <c r="H36" s="74"/>
    </row>
    <row r="37" spans="1:8" s="21" customFormat="1" ht="16.5" customHeight="1" x14ac:dyDescent="0.25">
      <c r="A37" s="67"/>
      <c r="B37" s="72"/>
      <c r="C37" s="72"/>
      <c r="D37" s="72"/>
      <c r="E37" s="72"/>
      <c r="F37" s="73"/>
      <c r="G37" s="104" t="s">
        <v>63</v>
      </c>
      <c r="H37" s="105"/>
    </row>
    <row r="38" spans="1:8" x14ac:dyDescent="0.25">
      <c r="A38" s="14"/>
      <c r="B38" s="15"/>
      <c r="C38" s="15"/>
      <c r="D38" s="16"/>
      <c r="E38" s="17"/>
      <c r="F38" s="17"/>
      <c r="G38" s="17"/>
      <c r="H38" s="18"/>
    </row>
    <row r="39" spans="1:8" x14ac:dyDescent="0.25">
      <c r="B39" s="75" t="s">
        <v>31</v>
      </c>
      <c r="C39" s="75"/>
      <c r="D39" s="75"/>
      <c r="E39" s="60"/>
      <c r="F39" s="75" t="s">
        <v>32</v>
      </c>
      <c r="G39" s="75"/>
      <c r="H39" s="60"/>
    </row>
    <row r="40" spans="1:8" ht="16.5" customHeight="1" x14ac:dyDescent="0.25">
      <c r="B40" s="75" t="s">
        <v>52</v>
      </c>
      <c r="C40" s="75"/>
      <c r="D40" s="75"/>
      <c r="E40" s="75" t="s">
        <v>56</v>
      </c>
      <c r="F40" s="75"/>
      <c r="G40" s="75"/>
      <c r="H40" s="75"/>
    </row>
    <row r="41" spans="1:8" ht="17.25" customHeight="1" x14ac:dyDescent="0.25">
      <c r="A41" s="58"/>
      <c r="B41" s="75" t="s">
        <v>53</v>
      </c>
      <c r="C41" s="75"/>
      <c r="D41" s="75"/>
      <c r="E41" s="75" t="s">
        <v>53</v>
      </c>
      <c r="F41" s="75"/>
      <c r="G41" s="75"/>
      <c r="H41" s="75"/>
    </row>
    <row r="42" spans="1:8" x14ac:dyDescent="0.25">
      <c r="B42" s="65"/>
      <c r="C42" s="66"/>
      <c r="D42" s="60"/>
      <c r="E42" s="60"/>
      <c r="F42" s="60"/>
      <c r="G42" s="60"/>
      <c r="H42" s="60"/>
    </row>
    <row r="43" spans="1:8" x14ac:dyDescent="0.25">
      <c r="B43" s="65"/>
      <c r="C43" s="66"/>
    </row>
    <row r="44" spans="1:8" x14ac:dyDescent="0.25">
      <c r="B44" s="75" t="s">
        <v>54</v>
      </c>
      <c r="C44" s="75"/>
      <c r="D44" s="75"/>
      <c r="E44" s="75" t="s">
        <v>61</v>
      </c>
      <c r="F44" s="75"/>
      <c r="G44" s="75"/>
      <c r="H44" s="75"/>
    </row>
    <row r="45" spans="1:8" x14ac:dyDescent="0.25">
      <c r="B45" s="75" t="s">
        <v>55</v>
      </c>
      <c r="C45" s="75"/>
      <c r="D45" s="75"/>
      <c r="E45" s="76" t="s">
        <v>62</v>
      </c>
      <c r="F45" s="76"/>
      <c r="G45" s="76"/>
      <c r="H45" s="76"/>
    </row>
  </sheetData>
  <mergeCells count="37">
    <mergeCell ref="G37:H37"/>
    <mergeCell ref="E4:F4"/>
    <mergeCell ref="G4:H4"/>
    <mergeCell ref="G5:H5"/>
    <mergeCell ref="E5:F5"/>
    <mergeCell ref="F1:H3"/>
    <mergeCell ref="B25:C25"/>
    <mergeCell ref="B26:C26"/>
    <mergeCell ref="B27:C27"/>
    <mergeCell ref="B28:C28"/>
    <mergeCell ref="B24:C24"/>
    <mergeCell ref="B29:C29"/>
    <mergeCell ref="E6:H6"/>
    <mergeCell ref="A9:H9"/>
    <mergeCell ref="A10:H10"/>
    <mergeCell ref="A15:E15"/>
    <mergeCell ref="A32:G32"/>
    <mergeCell ref="A33:G33"/>
    <mergeCell ref="A34:G34"/>
    <mergeCell ref="A17:H18"/>
    <mergeCell ref="B30:C30"/>
    <mergeCell ref="B31:C31"/>
    <mergeCell ref="B19:C19"/>
    <mergeCell ref="B20:C20"/>
    <mergeCell ref="B21:C21"/>
    <mergeCell ref="B22:C22"/>
    <mergeCell ref="B23:C23"/>
    <mergeCell ref="B44:D44"/>
    <mergeCell ref="B45:D45"/>
    <mergeCell ref="F39:G39"/>
    <mergeCell ref="E40:H40"/>
    <mergeCell ref="E41:H41"/>
    <mergeCell ref="E44:H44"/>
    <mergeCell ref="E45:H45"/>
    <mergeCell ref="B39:D39"/>
    <mergeCell ref="B40:D40"/>
    <mergeCell ref="B41:D41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90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avramidis</dc:creator>
  <cp:lastModifiedBy>USER1</cp:lastModifiedBy>
  <cp:lastPrinted>2018-11-02T12:59:33Z</cp:lastPrinted>
  <dcterms:created xsi:type="dcterms:W3CDTF">2014-09-10T07:47:00Z</dcterms:created>
  <dcterms:modified xsi:type="dcterms:W3CDTF">2018-11-02T12:59:40Z</dcterms:modified>
</cp:coreProperties>
</file>